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0"/>
  <workbookPr/>
  <mc:AlternateContent xmlns:mc="http://schemas.openxmlformats.org/markup-compatibility/2006">
    <mc:Choice Requires="x15">
      <x15ac:absPath xmlns:x15ac="http://schemas.microsoft.com/office/spreadsheetml/2010/11/ac" url="/Users/rstrunk_1/Downloads/"/>
    </mc:Choice>
  </mc:AlternateContent>
  <xr:revisionPtr revIDLastSave="0" documentId="8_{B7A6AC30-0373-4D4B-9399-873BF93FD32D}" xr6:coauthVersionLast="47" xr6:coauthVersionMax="47" xr10:uidLastSave="{00000000-0000-0000-0000-000000000000}"/>
  <bookViews>
    <workbookView xWindow="0" yWindow="760" windowWidth="34560" windowHeight="20400" xr2:uid="{00000000-000D-0000-FFFF-FFFF00000000}"/>
  </bookViews>
  <sheets>
    <sheet name="Downtime Calculator" sheetId="1" r:id="rId1"/>
    <sheet name="How It Works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3" i="1" l="1"/>
  <c r="G22" i="1"/>
  <c r="G21" i="1"/>
  <c r="G20" i="1"/>
  <c r="G19" i="1"/>
  <c r="G12" i="1"/>
  <c r="G11" i="1"/>
  <c r="G10" i="1"/>
  <c r="G9" i="1"/>
  <c r="G8" i="1"/>
  <c r="G7" i="1"/>
  <c r="G6" i="1"/>
  <c r="G13" i="1" s="1"/>
  <c r="G14" i="1" s="1"/>
  <c r="G15" i="1" s="1"/>
</calcChain>
</file>

<file path=xl/sharedStrings.xml><?xml version="1.0" encoding="utf-8"?>
<sst xmlns="http://schemas.openxmlformats.org/spreadsheetml/2006/main" count="115" uniqueCount="96">
  <si>
    <t>TRUE COST OF DOWNTIME</t>
  </si>
  <si>
    <t>Use the blue input cells. The calculator updates automatically.</t>
  </si>
  <si>
    <t>CORE BUSINESS IMPACT</t>
  </si>
  <si>
    <t>DOWNTIME COST SUMMARY</t>
  </si>
  <si>
    <t>Employees affected</t>
  </si>
  <si>
    <t>people</t>
  </si>
  <si>
    <t>Number unable to work normally</t>
  </si>
  <si>
    <t>Lost employee productivity</t>
  </si>
  <si>
    <t>Average loaded labor cost</t>
  </si>
  <si>
    <t>$ / hour</t>
  </si>
  <si>
    <t>Wages + payroll taxes + benefits (1.3x of Salary)</t>
  </si>
  <si>
    <t>Lost or delayed revenue</t>
  </si>
  <si>
    <t>Downtime duration</t>
  </si>
  <si>
    <t>hours</t>
  </si>
  <si>
    <t>Total outage duration</t>
  </si>
  <si>
    <t>Customer impact</t>
  </si>
  <si>
    <t>Productivity lost</t>
  </si>
  <si>
    <t>%</t>
  </si>
  <si>
    <t>Use less than 100% if some work continues</t>
  </si>
  <si>
    <t>Recovery labor</t>
  </si>
  <si>
    <t>Normal revenue generated</t>
  </si>
  <si>
    <t>Average revenue during affected hours</t>
  </si>
  <si>
    <t>Outside IT / emergency support</t>
  </si>
  <si>
    <t>Revenue at risk</t>
  </si>
  <si>
    <t>Share of hourly revenue actually lost or delayed</t>
  </si>
  <si>
    <t>Data recovery / rework</t>
  </si>
  <si>
    <t>Customer-facing impact</t>
  </si>
  <si>
    <t>$</t>
  </si>
  <si>
    <t>Refunds, credits, penalties, or lost orders</t>
  </si>
  <si>
    <t>Reputation / opportunity cost</t>
  </si>
  <si>
    <t>TOTAL ESTIMATED DOWNTIME COST</t>
  </si>
  <si>
    <t>RECOVERY &amp; OTHER COSTS</t>
  </si>
  <si>
    <t>Cost per downtime hour</t>
  </si>
  <si>
    <t>Internal recovery labor</t>
  </si>
  <si>
    <t>IT/admin/staff time after service returns</t>
  </si>
  <si>
    <t>Cost per downtime minute</t>
  </si>
  <si>
    <t>Recovery labor rate</t>
  </si>
  <si>
    <t>Loaded hourly cost for recovery staff</t>
  </si>
  <si>
    <t>Vendor, emergency, or after-hours charges</t>
  </si>
  <si>
    <t>SCENARIO COMPARISON</t>
  </si>
  <si>
    <t>Re-entry, restoration, validation, duplicated work</t>
  </si>
  <si>
    <t>Outage Length</t>
  </si>
  <si>
    <t>Estimated Cost</t>
  </si>
  <si>
    <t>What It Means</t>
  </si>
  <si>
    <t>Conservative estimate of downstream impact</t>
  </si>
  <si>
    <t>Short disruption</t>
  </si>
  <si>
    <t>Material business interruption</t>
  </si>
  <si>
    <t>Half-day outage</t>
  </si>
  <si>
    <t>Full workday outage</t>
  </si>
  <si>
    <t>Multi-day business event</t>
  </si>
  <si>
    <t>Important: This is a business-impact estimate, not an accounting statement. Use conservative inputs you can defend.</t>
  </si>
  <si>
    <t>HOW TO USE THE DOWNTIME CALCULATOR</t>
  </si>
  <si>
    <t>A SIMPLE 5-MINUTE CLIENT CONVERSATION</t>
  </si>
  <si>
    <t>Step</t>
  </si>
  <si>
    <t>Ask the client</t>
  </si>
  <si>
    <t>Why it matters</t>
  </si>
  <si>
    <t>1</t>
  </si>
  <si>
    <t>How many employees are meaningfully affected?</t>
  </si>
  <si>
    <t>Avoid counting people who can continue working normally.</t>
  </si>
  <si>
    <t>2</t>
  </si>
  <si>
    <t>What is the loaded hourly cost of those employees?</t>
  </si>
  <si>
    <t>Salary alone understates the true labor cost.</t>
  </si>
  <si>
    <t>3</t>
  </si>
  <si>
    <t>How much productivity is actually lost?</t>
  </si>
  <si>
    <t>A partial outage is rarely a full 100% productivity loss.</t>
  </si>
  <si>
    <t>4</t>
  </si>
  <si>
    <t>What revenue is lost, delayed, or put at risk each hour?</t>
  </si>
  <si>
    <t>Separate cash impact from labor cost.</t>
  </si>
  <si>
    <t>5</t>
  </si>
  <si>
    <t>What cleanup costs happen after systems return?</t>
  </si>
  <si>
    <t>Recovery, rework, credits, emergency IT, and lost trust often exceed the outage itself.</t>
  </si>
  <si>
    <t>INPUT GUIDANCE</t>
  </si>
  <si>
    <t>Input</t>
  </si>
  <si>
    <t>Good starting point</t>
  </si>
  <si>
    <t>Do not do this</t>
  </si>
  <si>
    <t>Count only materially disrupted staff</t>
  </si>
  <si>
    <t>Use total company headcount automatically</t>
  </si>
  <si>
    <t>Loaded labor cost</t>
  </si>
  <si>
    <t>Hourly pay plus taxes and benefits</t>
  </si>
  <si>
    <t>Use hourly wage alone</t>
  </si>
  <si>
    <t>25%–100% depending on workarounds</t>
  </si>
  <si>
    <t>Assume every outage stops all work</t>
  </si>
  <si>
    <t>Use the portion not merely delayed</t>
  </si>
  <si>
    <t>Count all hourly revenue as permanently lost</t>
  </si>
  <si>
    <t>Credits, penalties, churn risk, failed orders</t>
  </si>
  <si>
    <t>Invent a dramatic number you cannot defend</t>
  </si>
  <si>
    <t>Include post-outage validation and cleanup</t>
  </si>
  <si>
    <t>Stop counting when the system comes back online</t>
  </si>
  <si>
    <t>Reputation cost</t>
  </si>
  <si>
    <t>Use a conservative estimate or zero</t>
  </si>
  <si>
    <t>Treat a vague fear as a hard fact</t>
  </si>
  <si>
    <t>HOW TO PRESENT THE RESULT</t>
  </si>
  <si>
    <t>Lead with the hourly and per-minute cost—not the annual IT price.</t>
  </si>
  <si>
    <t>Show a 1-, 4-, and 8-hour scenario so the client sees the exposure curve.</t>
  </si>
  <si>
    <t>Ask: “How much prevention or faster recovery would be reasonable against this risk?”</t>
  </si>
  <si>
    <t>Do not overstate the number. A believable $15,000 estimate is more persuasive than a fake $100,000 estimate.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</si>
</sst>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\$#,##0.00;[Red]\(\$#,##0.00\);\-"/>
    <numFmt numFmtId="165" formatCode="0.0"/>
    <numFmt numFmtId="166" formatCode="\$#,##0;[Red]\(\$#,##0\);\-"/>
    <numFmt numFmtId="167" formatCode="0\ &quot;hr&quot;"/>
  </numFmts>
  <fonts count="17">
    <font>
      <sz val="11"/>
      <name val="Carlito"/>
    </font>
    <font>
      <sz val="10"/>
      <color rgb="FF1F2937"/>
      <name val="Aptos"/>
    </font>
    <font>
      <b/>
      <sz val="22"/>
      <color rgb="FFFFFFFF"/>
      <name val="Aptos Display"/>
    </font>
    <font>
      <i/>
      <sz val="10"/>
      <color rgb="FF5B6770"/>
      <name val="Aptos"/>
    </font>
    <font>
      <b/>
      <sz val="11"/>
      <color rgb="FFFFFFFF"/>
      <name val="Aptos"/>
    </font>
    <font>
      <b/>
      <sz val="10"/>
      <color rgb="FF0000FF"/>
      <name val="Aptos"/>
    </font>
    <font>
      <sz val="9"/>
      <color rgb="FF5B6770"/>
      <name val="Aptos"/>
    </font>
    <font>
      <sz val="10"/>
      <color rgb="FF000000"/>
      <name val="Aptos"/>
    </font>
    <font>
      <b/>
      <sz val="11"/>
      <color rgb="FF000000"/>
      <name val="Aptos"/>
    </font>
    <font>
      <b/>
      <sz val="12"/>
      <color rgb="FF1F2937"/>
      <name val="Aptos"/>
    </font>
    <font>
      <b/>
      <sz val="12"/>
      <color rgb="FF000000"/>
      <name val="Aptos"/>
    </font>
    <font>
      <b/>
      <sz val="10"/>
      <color rgb="FF000000"/>
      <name val="Aptos"/>
    </font>
    <font>
      <b/>
      <sz val="10"/>
      <color rgb="FFFFFFFF"/>
      <name val="Aptos"/>
    </font>
    <font>
      <b/>
      <sz val="20"/>
      <color rgb="FFFFFFFF"/>
      <name val="Aptos Display"/>
    </font>
    <font>
      <b/>
      <sz val="11"/>
      <color rgb="FF000000"/>
      <name val="Carlito"/>
    </font>
    <font>
      <i/>
      <sz val="9"/>
      <color rgb="FF5B6770"/>
      <name val="Carlito"/>
    </font>
    <font>
      <i/>
      <sz val="10"/>
      <color rgb="FF1F2937"/>
      <name val="Aptos"/>
    </font>
  </fonts>
  <fills count="9">
    <fill>
      <patternFill patternType="none"/>
    </fill>
    <fill>
      <patternFill patternType="gray125"/>
    </fill>
    <fill>
      <patternFill patternType="solid">
        <fgColor rgb="FF17324D"/>
      </patternFill>
    </fill>
    <fill>
      <patternFill patternType="solid">
        <fgColor rgb="FFEAF2F8"/>
      </patternFill>
    </fill>
    <fill>
      <patternFill patternType="solid">
        <fgColor rgb="FF1F6F78"/>
      </patternFill>
    </fill>
    <fill>
      <patternFill patternType="solid">
        <fgColor rgb="FFFFF2CC"/>
      </patternFill>
    </fill>
    <fill>
      <patternFill patternType="solid">
        <fgColor rgb="FFE2F0D9"/>
      </patternFill>
    </fill>
    <fill>
      <patternFill patternType="solid">
        <fgColor rgb="FFFCE4D6"/>
      </patternFill>
    </fill>
    <fill>
      <patternFill patternType="solid">
        <f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0" fontId="4" fillId="4" borderId="0" xfId="0" applyFont="1" applyFill="1" applyAlignment="1">
      <alignment horizontal="left" vertical="center"/>
    </xf>
    <xf numFmtId="0" fontId="3" fillId="0" borderId="0" xfId="0" applyFont="1"/>
    <xf numFmtId="0" fontId="6" fillId="0" borderId="0" xfId="0" applyFont="1"/>
    <xf numFmtId="1" fontId="5" fillId="5" borderId="0" xfId="0" applyNumberFormat="1" applyFont="1" applyFill="1" applyAlignment="1">
      <alignment horizontal="right"/>
    </xf>
    <xf numFmtId="164" fontId="5" fillId="5" borderId="0" xfId="0" applyNumberFormat="1" applyFont="1" applyFill="1" applyAlignment="1">
      <alignment horizontal="right"/>
    </xf>
    <xf numFmtId="165" fontId="5" fillId="5" borderId="0" xfId="0" applyNumberFormat="1" applyFont="1" applyFill="1" applyAlignment="1">
      <alignment horizontal="right"/>
    </xf>
    <xf numFmtId="9" fontId="5" fillId="5" borderId="0" xfId="0" applyNumberFormat="1" applyFont="1" applyFill="1" applyAlignment="1">
      <alignment horizontal="right"/>
    </xf>
    <xf numFmtId="166" fontId="5" fillId="5" borderId="0" xfId="0" applyNumberFormat="1" applyFont="1" applyFill="1" applyAlignment="1">
      <alignment horizontal="right"/>
    </xf>
    <xf numFmtId="166" fontId="7" fillId="0" borderId="0" xfId="0" applyNumberFormat="1" applyFont="1"/>
    <xf numFmtId="0" fontId="9" fillId="6" borderId="0" xfId="0" applyFont="1" applyFill="1"/>
    <xf numFmtId="166" fontId="10" fillId="6" borderId="0" xfId="0" applyNumberFormat="1" applyFont="1" applyFill="1"/>
    <xf numFmtId="166" fontId="11" fillId="0" borderId="0" xfId="0" applyNumberFormat="1" applyFont="1"/>
    <xf numFmtId="164" fontId="8" fillId="4" borderId="0" xfId="0" applyNumberFormat="1" applyFont="1" applyFill="1" applyAlignment="1">
      <alignment horizontal="left" vertical="center"/>
    </xf>
    <xf numFmtId="0" fontId="12" fillId="2" borderId="0" xfId="0" applyFont="1" applyFill="1" applyAlignment="1">
      <alignment horizontal="center"/>
    </xf>
    <xf numFmtId="164" fontId="12" fillId="2" borderId="0" xfId="0" applyNumberFormat="1" applyFont="1" applyFill="1" applyAlignment="1">
      <alignment horizontal="center"/>
    </xf>
    <xf numFmtId="167" fontId="1" fillId="0" borderId="0" xfId="0" applyNumberFormat="1" applyFont="1"/>
    <xf numFmtId="0" fontId="1" fillId="0" borderId="0" xfId="0" applyFont="1" applyAlignment="1">
      <alignment wrapText="1"/>
    </xf>
    <xf numFmtId="0" fontId="12" fillId="2" borderId="0" xfId="0" applyFont="1" applyFill="1" applyAlignment="1">
      <alignment wrapText="1"/>
    </xf>
    <xf numFmtId="167" fontId="12" fillId="2" borderId="0" xfId="0" applyNumberFormat="1" applyFont="1" applyFill="1" applyAlignment="1">
      <alignment horizontal="center"/>
    </xf>
    <xf numFmtId="166" fontId="12" fillId="2" borderId="0" xfId="0" applyNumberFormat="1" applyFont="1" applyFill="1" applyAlignment="1">
      <alignment horizontal="center"/>
    </xf>
    <xf numFmtId="167" fontId="0" fillId="0" borderId="0" xfId="0" applyNumberFormat="1"/>
    <xf numFmtId="166" fontId="14" fillId="0" borderId="0" xfId="0" applyNumberFormat="1" applyFont="1"/>
    <xf numFmtId="0" fontId="16" fillId="8" borderId="0" xfId="0" applyFont="1" applyFill="1" applyAlignment="1">
      <alignment horizontal="center" vertical="center" wrapText="1"/>
    </xf>
    <xf numFmtId="167" fontId="4" fillId="4" borderId="0" xfId="0" applyNumberFormat="1" applyFont="1" applyFill="1" applyAlignment="1">
      <alignment horizontal="left" vertical="center"/>
    </xf>
    <xf numFmtId="166" fontId="4" fillId="4" borderId="0" xfId="0" applyNumberFormat="1" applyFont="1" applyFill="1" applyAlignment="1">
      <alignment horizontal="left" vertical="center"/>
    </xf>
    <xf numFmtId="0" fontId="4" fillId="4" borderId="0" xfId="0" applyFont="1" applyFill="1" applyAlignment="1">
      <alignment horizontal="left" vertical="center"/>
    </xf>
    <xf numFmtId="0" fontId="15" fillId="7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13" fillId="2" borderId="0" xfId="0" applyFont="1" applyFill="1" applyAlignment="1">
      <alignment horizontal="center" vertical="center" wrapText="1"/>
    </xf>
    <xf numFmtId="0" fontId="4" fillId="4" borderId="0" xfId="0" applyFont="1" applyFill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5"/>
  <sheetViews>
    <sheetView tabSelected="1" zoomScale="160" zoomScaleNormal="160" workbookViewId="0">
      <selection activeCell="I22" sqref="I22"/>
    </sheetView>
  </sheetViews>
  <sheetFormatPr baseColWidth="10" defaultColWidth="8.83203125" defaultRowHeight="14"/>
  <cols>
    <col min="1" max="1" width="26" customWidth="1"/>
    <col min="2" max="2" width="14" customWidth="1"/>
    <col min="3" max="3" width="13" customWidth="1"/>
    <col min="4" max="4" width="34" customWidth="1"/>
    <col min="5" max="5" width="3" customWidth="1"/>
    <col min="6" max="6" width="34.6640625" bestFit="1" customWidth="1"/>
    <col min="7" max="7" width="13.33203125" bestFit="1" customWidth="1"/>
    <col min="8" max="8" width="28" customWidth="1"/>
  </cols>
  <sheetData>
    <row r="1" spans="1:8" ht="37.25" customHeight="1">
      <c r="A1" s="29" t="s">
        <v>0</v>
      </c>
      <c r="B1" s="29"/>
      <c r="C1" s="29"/>
      <c r="D1" s="29"/>
      <c r="E1" s="29"/>
      <c r="F1" s="29"/>
      <c r="G1" s="29"/>
      <c r="H1" s="29"/>
    </row>
    <row r="2" spans="1:8" ht="37.25" customHeight="1">
      <c r="A2" s="29"/>
      <c r="B2" s="29"/>
      <c r="C2" s="29"/>
      <c r="D2" s="29"/>
      <c r="E2" s="29"/>
      <c r="F2" s="29"/>
      <c r="G2" s="29"/>
      <c r="H2" s="29"/>
    </row>
    <row r="3" spans="1:8" ht="32" customHeight="1">
      <c r="A3" s="30" t="s">
        <v>1</v>
      </c>
      <c r="B3" s="30"/>
      <c r="C3" s="30"/>
      <c r="D3" s="30"/>
      <c r="E3" s="30"/>
      <c r="F3" s="30"/>
      <c r="G3" s="30"/>
      <c r="H3" s="30"/>
    </row>
    <row r="4" spans="1:8" ht="15">
      <c r="A4" s="1"/>
      <c r="B4" s="1"/>
      <c r="C4" s="1"/>
      <c r="D4" s="1"/>
      <c r="E4" s="1"/>
      <c r="F4" s="1"/>
      <c r="G4" s="1"/>
      <c r="H4" s="1"/>
    </row>
    <row r="5" spans="1:8" ht="29.25" customHeight="1">
      <c r="A5" s="27" t="s">
        <v>2</v>
      </c>
      <c r="B5" s="27"/>
      <c r="C5" s="27"/>
      <c r="D5" s="27"/>
      <c r="E5" s="1"/>
      <c r="F5" s="27" t="s">
        <v>3</v>
      </c>
      <c r="G5" s="27"/>
      <c r="H5" s="27"/>
    </row>
    <row r="6" spans="1:8" ht="15">
      <c r="A6" s="1" t="s">
        <v>4</v>
      </c>
      <c r="B6" s="5">
        <v>10</v>
      </c>
      <c r="C6" s="3" t="s">
        <v>5</v>
      </c>
      <c r="D6" s="4" t="s">
        <v>6</v>
      </c>
      <c r="E6" s="1"/>
      <c r="F6" s="1" t="s">
        <v>7</v>
      </c>
      <c r="G6" s="10">
        <f>B6*B7*B8*B9</f>
        <v>800</v>
      </c>
      <c r="H6" s="1"/>
    </row>
    <row r="7" spans="1:8" ht="15">
      <c r="A7" s="1" t="s">
        <v>8</v>
      </c>
      <c r="B7" s="6">
        <v>25</v>
      </c>
      <c r="C7" s="3" t="s">
        <v>9</v>
      </c>
      <c r="D7" s="4" t="s">
        <v>10</v>
      </c>
      <c r="E7" s="1"/>
      <c r="F7" s="1" t="s">
        <v>11</v>
      </c>
      <c r="G7" s="10">
        <f>B10*B8*B11</f>
        <v>6000</v>
      </c>
      <c r="H7" s="1"/>
    </row>
    <row r="8" spans="1:8" ht="15">
      <c r="A8" s="1" t="s">
        <v>12</v>
      </c>
      <c r="B8" s="7">
        <v>4</v>
      </c>
      <c r="C8" s="3" t="s">
        <v>13</v>
      </c>
      <c r="D8" s="4" t="s">
        <v>14</v>
      </c>
      <c r="E8" s="1"/>
      <c r="F8" s="1" t="s">
        <v>15</v>
      </c>
      <c r="G8" s="10">
        <f>B12</f>
        <v>500</v>
      </c>
      <c r="H8" s="1"/>
    </row>
    <row r="9" spans="1:8" ht="15">
      <c r="A9" s="1" t="s">
        <v>16</v>
      </c>
      <c r="B9" s="8">
        <v>0.8</v>
      </c>
      <c r="C9" s="3" t="s">
        <v>17</v>
      </c>
      <c r="D9" s="4" t="s">
        <v>18</v>
      </c>
      <c r="E9" s="1"/>
      <c r="F9" s="1" t="s">
        <v>19</v>
      </c>
      <c r="G9" s="10">
        <f>B15*B16</f>
        <v>440</v>
      </c>
      <c r="H9" s="1"/>
    </row>
    <row r="10" spans="1:8" ht="15">
      <c r="A10" s="1" t="s">
        <v>20</v>
      </c>
      <c r="B10" s="9">
        <v>2500</v>
      </c>
      <c r="C10" s="3" t="s">
        <v>9</v>
      </c>
      <c r="D10" s="4" t="s">
        <v>21</v>
      </c>
      <c r="E10" s="1"/>
      <c r="F10" s="1" t="s">
        <v>22</v>
      </c>
      <c r="G10" s="10">
        <f>B17</f>
        <v>1000</v>
      </c>
      <c r="H10" s="1"/>
    </row>
    <row r="11" spans="1:8" ht="15">
      <c r="A11" s="1" t="s">
        <v>23</v>
      </c>
      <c r="B11" s="8">
        <v>0.6</v>
      </c>
      <c r="C11" s="3" t="s">
        <v>17</v>
      </c>
      <c r="D11" s="4" t="s">
        <v>24</v>
      </c>
      <c r="E11" s="1"/>
      <c r="F11" s="1" t="s">
        <v>25</v>
      </c>
      <c r="G11" s="10">
        <f>B18</f>
        <v>1000</v>
      </c>
      <c r="H11" s="1"/>
    </row>
    <row r="12" spans="1:8" ht="15">
      <c r="A12" s="1" t="s">
        <v>26</v>
      </c>
      <c r="B12" s="9">
        <v>500</v>
      </c>
      <c r="C12" s="3" t="s">
        <v>27</v>
      </c>
      <c r="D12" s="4" t="s">
        <v>28</v>
      </c>
      <c r="E12" s="1"/>
      <c r="F12" s="1" t="s">
        <v>29</v>
      </c>
      <c r="G12" s="10">
        <f>B19</f>
        <v>1500</v>
      </c>
      <c r="H12" s="1"/>
    </row>
    <row r="13" spans="1:8" ht="16">
      <c r="A13" s="1"/>
      <c r="B13" s="1"/>
      <c r="C13" s="1"/>
      <c r="D13" s="1"/>
      <c r="E13" s="1"/>
      <c r="F13" s="11" t="s">
        <v>30</v>
      </c>
      <c r="G13" s="12">
        <f>SUM(G6:G12)</f>
        <v>11240</v>
      </c>
      <c r="H13" s="1"/>
    </row>
    <row r="14" spans="1:8" ht="29.25" customHeight="1">
      <c r="A14" s="27" t="s">
        <v>31</v>
      </c>
      <c r="B14" s="27"/>
      <c r="C14" s="27"/>
      <c r="D14" s="27"/>
      <c r="E14" s="1"/>
      <c r="F14" s="2" t="s">
        <v>32</v>
      </c>
      <c r="G14" s="14">
        <f>IF(B8=0,0,G13/B8)</f>
        <v>2810</v>
      </c>
      <c r="H14" s="2"/>
    </row>
    <row r="15" spans="1:8" ht="15">
      <c r="A15" s="1" t="s">
        <v>33</v>
      </c>
      <c r="B15" s="7">
        <v>8</v>
      </c>
      <c r="C15" s="3" t="s">
        <v>13</v>
      </c>
      <c r="D15" s="4" t="s">
        <v>34</v>
      </c>
      <c r="E15" s="1"/>
      <c r="F15" s="15" t="s">
        <v>35</v>
      </c>
      <c r="G15" s="16">
        <f>G14/60</f>
        <v>46.833333333333336</v>
      </c>
      <c r="H15" s="15"/>
    </row>
    <row r="16" spans="1:8" ht="15">
      <c r="A16" s="1" t="s">
        <v>36</v>
      </c>
      <c r="B16" s="9">
        <v>55</v>
      </c>
      <c r="C16" s="3" t="s">
        <v>9</v>
      </c>
      <c r="D16" s="4" t="s">
        <v>37</v>
      </c>
      <c r="E16" s="1"/>
      <c r="F16" s="17"/>
      <c r="G16" s="13"/>
      <c r="H16" s="1"/>
    </row>
    <row r="17" spans="1:8" ht="15">
      <c r="A17" s="1" t="s">
        <v>22</v>
      </c>
      <c r="B17" s="9">
        <v>1000</v>
      </c>
      <c r="C17" s="3" t="s">
        <v>27</v>
      </c>
      <c r="D17" s="4" t="s">
        <v>38</v>
      </c>
      <c r="E17" s="1"/>
      <c r="F17" s="25" t="s">
        <v>39</v>
      </c>
      <c r="G17" s="26"/>
      <c r="H17" s="27"/>
    </row>
    <row r="18" spans="1:8" ht="15">
      <c r="A18" s="1" t="s">
        <v>25</v>
      </c>
      <c r="B18" s="9">
        <v>1000</v>
      </c>
      <c r="C18" s="3" t="s">
        <v>27</v>
      </c>
      <c r="D18" s="4" t="s">
        <v>40</v>
      </c>
      <c r="E18" s="1"/>
      <c r="F18" s="20" t="s">
        <v>41</v>
      </c>
      <c r="G18" s="21" t="s">
        <v>42</v>
      </c>
      <c r="H18" s="15" t="s">
        <v>43</v>
      </c>
    </row>
    <row r="19" spans="1:8" ht="15">
      <c r="A19" s="1" t="s">
        <v>29</v>
      </c>
      <c r="B19" s="9">
        <v>1500</v>
      </c>
      <c r="C19" s="3" t="s">
        <v>27</v>
      </c>
      <c r="D19" s="4" t="s">
        <v>44</v>
      </c>
      <c r="E19" s="1"/>
      <c r="F19" s="17">
        <v>1</v>
      </c>
      <c r="G19" s="13">
        <f>(B6*B7*F19*B9)+(B10*F19*B11)+B12+(B15*B16)+B17+B18+B19</f>
        <v>6140</v>
      </c>
      <c r="H19" s="1" t="s">
        <v>45</v>
      </c>
    </row>
    <row r="20" spans="1:8" ht="15">
      <c r="A20" s="1"/>
      <c r="B20" s="1"/>
      <c r="C20" s="1"/>
      <c r="D20" s="1"/>
      <c r="E20" s="1"/>
      <c r="F20" s="17">
        <v>2</v>
      </c>
      <c r="G20" s="13">
        <f>(B6*B7*F20*B9)+(B10*F20*B11)+B12+(B15*B16)+B17+B18+B19</f>
        <v>7840</v>
      </c>
      <c r="H20" s="1" t="s">
        <v>46</v>
      </c>
    </row>
    <row r="21" spans="1:8" ht="15">
      <c r="A21" s="1"/>
      <c r="B21" s="1"/>
      <c r="C21" s="1"/>
      <c r="D21" s="1"/>
      <c r="E21" s="1"/>
      <c r="F21" s="17">
        <v>4</v>
      </c>
      <c r="G21" s="13">
        <f>(B6*B7*F21*B9)+(B10*F21*B11)+B12+(B15*B16)+B17+B18+B19</f>
        <v>11240</v>
      </c>
      <c r="H21" s="1" t="s">
        <v>47</v>
      </c>
    </row>
    <row r="22" spans="1:8" ht="15">
      <c r="A22" s="24"/>
      <c r="B22" s="24"/>
      <c r="C22" s="24"/>
      <c r="D22" s="24"/>
      <c r="E22" s="24"/>
      <c r="F22" s="17">
        <v>8</v>
      </c>
      <c r="G22" s="13">
        <f>(B6*B7*F22*B9)+(B10*F22*B11)+B12+(B15*B16)+B17+B18+B19</f>
        <v>18040</v>
      </c>
      <c r="H22" s="1" t="s">
        <v>48</v>
      </c>
    </row>
    <row r="23" spans="1:8" ht="15">
      <c r="F23" s="22">
        <v>24</v>
      </c>
      <c r="G23" s="23">
        <f>(B6*B7*F23*B9)+(B10*F23*B11)+B12+(B15*B16)+B17+B18+B19</f>
        <v>45240</v>
      </c>
      <c r="H23" t="s">
        <v>49</v>
      </c>
    </row>
    <row r="25" spans="1:8" ht="40" customHeight="1">
      <c r="A25" s="28" t="s">
        <v>50</v>
      </c>
      <c r="B25" s="28"/>
      <c r="C25" s="28"/>
      <c r="D25" s="28"/>
      <c r="E25" s="28"/>
      <c r="F25" s="28"/>
      <c r="G25" s="28"/>
      <c r="H25" s="28"/>
    </row>
  </sheetData>
  <mergeCells count="7">
    <mergeCell ref="F17:H17"/>
    <mergeCell ref="A25:H25"/>
    <mergeCell ref="A1:H2"/>
    <mergeCell ref="A3:H3"/>
    <mergeCell ref="A5:D5"/>
    <mergeCell ref="A14:D14"/>
    <mergeCell ref="F5:H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zoomScale="150" zoomScaleNormal="150" workbookViewId="0">
      <selection sqref="A1:F2"/>
    </sheetView>
  </sheetViews>
  <sheetFormatPr baseColWidth="10" defaultColWidth="8.83203125" defaultRowHeight="14"/>
  <cols>
    <col min="1" max="1" width="10" customWidth="1"/>
    <col min="2" max="2" width="42" customWidth="1"/>
    <col min="3" max="3" width="46" customWidth="1"/>
    <col min="4" max="6" width="3" customWidth="1"/>
  </cols>
  <sheetData>
    <row r="1" spans="1:6" ht="37.25" customHeight="1">
      <c r="A1" s="31" t="s">
        <v>51</v>
      </c>
      <c r="B1" s="31"/>
      <c r="C1" s="31"/>
      <c r="D1" s="31"/>
      <c r="E1" s="31"/>
      <c r="F1" s="31"/>
    </row>
    <row r="2" spans="1:6" ht="37.25" customHeight="1">
      <c r="A2" s="31"/>
      <c r="B2" s="31"/>
      <c r="C2" s="31"/>
      <c r="D2" s="31"/>
      <c r="E2" s="31"/>
      <c r="F2" s="31"/>
    </row>
    <row r="3" spans="1:6" ht="15">
      <c r="A3" s="18"/>
      <c r="B3" s="18"/>
      <c r="C3" s="18"/>
      <c r="D3" s="18"/>
      <c r="E3" s="18"/>
      <c r="F3" s="18"/>
    </row>
    <row r="4" spans="1:6" ht="15">
      <c r="A4" s="32" t="s">
        <v>52</v>
      </c>
      <c r="B4" s="32"/>
      <c r="C4" s="32"/>
      <c r="D4" s="32"/>
      <c r="E4" s="32"/>
      <c r="F4" s="32"/>
    </row>
    <row r="5" spans="1:6" ht="15">
      <c r="A5" s="18"/>
      <c r="B5" s="18"/>
      <c r="C5" s="18"/>
      <c r="D5" s="18"/>
      <c r="E5" s="18"/>
      <c r="F5" s="18"/>
    </row>
    <row r="6" spans="1:6" ht="15">
      <c r="A6" s="19" t="s">
        <v>53</v>
      </c>
      <c r="B6" s="19" t="s">
        <v>54</v>
      </c>
      <c r="C6" s="19" t="s">
        <v>55</v>
      </c>
      <c r="D6" s="18"/>
      <c r="E6" s="18"/>
      <c r="F6" s="18"/>
    </row>
    <row r="7" spans="1:6" ht="50.75" customHeight="1">
      <c r="A7" s="18" t="s">
        <v>56</v>
      </c>
      <c r="B7" s="18" t="s">
        <v>57</v>
      </c>
      <c r="C7" s="18" t="s">
        <v>58</v>
      </c>
      <c r="D7" s="18"/>
      <c r="E7" s="18"/>
      <c r="F7" s="18"/>
    </row>
    <row r="8" spans="1:6" ht="50.75" customHeight="1">
      <c r="A8" s="18" t="s">
        <v>59</v>
      </c>
      <c r="B8" s="18" t="s">
        <v>60</v>
      </c>
      <c r="C8" s="18" t="s">
        <v>61</v>
      </c>
      <c r="D8" s="18"/>
      <c r="E8" s="18"/>
      <c r="F8" s="18"/>
    </row>
    <row r="9" spans="1:6" ht="50.75" customHeight="1">
      <c r="A9" s="18" t="s">
        <v>62</v>
      </c>
      <c r="B9" s="18" t="s">
        <v>63</v>
      </c>
      <c r="C9" s="18" t="s">
        <v>64</v>
      </c>
      <c r="D9" s="18"/>
      <c r="E9" s="18"/>
      <c r="F9" s="18"/>
    </row>
    <row r="10" spans="1:6" ht="50.75" customHeight="1">
      <c r="A10" s="18" t="s">
        <v>65</v>
      </c>
      <c r="B10" s="18" t="s">
        <v>66</v>
      </c>
      <c r="C10" s="18" t="s">
        <v>67</v>
      </c>
      <c r="D10" s="18"/>
      <c r="E10" s="18"/>
      <c r="F10" s="18"/>
    </row>
    <row r="11" spans="1:6" ht="50.75" customHeight="1">
      <c r="A11" s="18" t="s">
        <v>68</v>
      </c>
      <c r="B11" s="18" t="s">
        <v>69</v>
      </c>
      <c r="C11" s="18" t="s">
        <v>70</v>
      </c>
      <c r="D11" s="18"/>
      <c r="E11" s="18"/>
      <c r="F11" s="18"/>
    </row>
    <row r="12" spans="1:6" ht="15">
      <c r="A12" s="18"/>
      <c r="B12" s="18"/>
      <c r="C12" s="18"/>
      <c r="D12" s="18"/>
      <c r="E12" s="18"/>
      <c r="F12" s="18"/>
    </row>
    <row r="13" spans="1:6" ht="15">
      <c r="A13" s="32" t="s">
        <v>71</v>
      </c>
      <c r="B13" s="32"/>
      <c r="C13" s="32"/>
      <c r="D13" s="32"/>
      <c r="E13" s="32"/>
      <c r="F13" s="32"/>
    </row>
    <row r="14" spans="1:6" ht="15">
      <c r="A14" s="18"/>
      <c r="B14" s="18"/>
      <c r="C14" s="18"/>
      <c r="D14" s="18"/>
      <c r="E14" s="18"/>
      <c r="F14" s="18"/>
    </row>
    <row r="15" spans="1:6" ht="15">
      <c r="A15" s="19" t="s">
        <v>72</v>
      </c>
      <c r="B15" s="19" t="s">
        <v>73</v>
      </c>
      <c r="C15" s="19" t="s">
        <v>74</v>
      </c>
      <c r="D15" s="18"/>
      <c r="E15" s="18"/>
      <c r="F15" s="18"/>
    </row>
    <row r="16" spans="1:6" ht="45.25" customHeight="1">
      <c r="A16" s="18" t="s">
        <v>4</v>
      </c>
      <c r="B16" s="18" t="s">
        <v>75</v>
      </c>
      <c r="C16" s="18" t="s">
        <v>76</v>
      </c>
      <c r="D16" s="18"/>
      <c r="E16" s="18"/>
      <c r="F16" s="18"/>
    </row>
    <row r="17" spans="1:6" ht="45.25" customHeight="1">
      <c r="A17" s="18" t="s">
        <v>77</v>
      </c>
      <c r="B17" s="18" t="s">
        <v>78</v>
      </c>
      <c r="C17" s="18" t="s">
        <v>79</v>
      </c>
      <c r="D17" s="18"/>
      <c r="E17" s="18"/>
      <c r="F17" s="18"/>
    </row>
    <row r="18" spans="1:6" ht="45.25" customHeight="1">
      <c r="A18" s="18" t="s">
        <v>16</v>
      </c>
      <c r="B18" s="18" t="s">
        <v>80</v>
      </c>
      <c r="C18" s="18" t="s">
        <v>81</v>
      </c>
      <c r="D18" s="18"/>
      <c r="E18" s="18"/>
      <c r="F18" s="18"/>
    </row>
    <row r="19" spans="1:6" ht="45.25" customHeight="1">
      <c r="A19" s="18" t="s">
        <v>23</v>
      </c>
      <c r="B19" s="18" t="s">
        <v>82</v>
      </c>
      <c r="C19" s="18" t="s">
        <v>83</v>
      </c>
      <c r="D19" s="18"/>
      <c r="E19" s="18"/>
      <c r="F19" s="18"/>
    </row>
    <row r="20" spans="1:6" ht="45.25" customHeight="1">
      <c r="A20" s="18" t="s">
        <v>15</v>
      </c>
      <c r="B20" s="18" t="s">
        <v>84</v>
      </c>
      <c r="C20" s="18" t="s">
        <v>85</v>
      </c>
      <c r="D20" s="18"/>
      <c r="E20" s="18"/>
      <c r="F20" s="18"/>
    </row>
    <row r="21" spans="1:6" ht="45.25" customHeight="1">
      <c r="A21" s="18" t="s">
        <v>19</v>
      </c>
      <c r="B21" s="18" t="s">
        <v>86</v>
      </c>
      <c r="C21" s="18" t="s">
        <v>87</v>
      </c>
      <c r="D21" s="18"/>
      <c r="E21" s="18"/>
      <c r="F21" s="18"/>
    </row>
    <row r="22" spans="1:6" ht="45.25" customHeight="1">
      <c r="A22" s="18" t="s">
        <v>88</v>
      </c>
      <c r="B22" s="18" t="s">
        <v>89</v>
      </c>
      <c r="C22" s="18" t="s">
        <v>90</v>
      </c>
      <c r="D22" s="18"/>
      <c r="E22" s="18"/>
      <c r="F22" s="18"/>
    </row>
    <row r="23" spans="1:6" ht="15">
      <c r="A23" s="18"/>
      <c r="B23" s="18"/>
      <c r="C23" s="18"/>
      <c r="D23" s="18"/>
      <c r="E23" s="18"/>
      <c r="F23" s="18"/>
    </row>
    <row r="24" spans="1:6" ht="15">
      <c r="A24" s="32" t="s">
        <v>91</v>
      </c>
      <c r="B24" s="32"/>
      <c r="C24" s="32"/>
      <c r="D24" s="32"/>
      <c r="E24" s="32"/>
      <c r="F24" s="32"/>
    </row>
    <row r="25" spans="1:6" ht="15">
      <c r="A25" s="18"/>
      <c r="B25" s="18"/>
      <c r="C25" s="18"/>
      <c r="D25" s="18"/>
      <c r="E25" s="18"/>
      <c r="F25" s="18"/>
    </row>
    <row r="26" spans="1:6" ht="40" customHeight="1">
      <c r="A26" s="18" t="s">
        <v>56</v>
      </c>
      <c r="B26" s="18" t="s">
        <v>92</v>
      </c>
      <c r="C26" s="18"/>
      <c r="D26" s="18"/>
      <c r="E26" s="18"/>
      <c r="F26" s="18"/>
    </row>
    <row r="27" spans="1:6" ht="40" customHeight="1">
      <c r="A27" s="18" t="s">
        <v>59</v>
      </c>
      <c r="B27" s="18" t="s">
        <v>93</v>
      </c>
      <c r="C27" s="18"/>
      <c r="D27" s="18"/>
      <c r="E27" s="18"/>
      <c r="F27" s="18"/>
    </row>
    <row r="28" spans="1:6" ht="40" customHeight="1">
      <c r="A28" s="18" t="s">
        <v>62</v>
      </c>
      <c r="B28" s="18" t="s">
        <v>94</v>
      </c>
      <c r="C28" s="18"/>
      <c r="D28" s="18"/>
      <c r="E28" s="18"/>
      <c r="F28" s="18"/>
    </row>
    <row r="29" spans="1:6" ht="40" customHeight="1">
      <c r="A29" s="18" t="s">
        <v>65</v>
      </c>
      <c r="B29" s="18" t="s">
        <v>95</v>
      </c>
      <c r="C29" s="18"/>
      <c r="D29" s="18"/>
      <c r="E29" s="18"/>
      <c r="F29" s="18"/>
    </row>
  </sheetData>
  <mergeCells count="4">
    <mergeCell ref="A1:F2"/>
    <mergeCell ref="A4:F4"/>
    <mergeCell ref="A13:F13"/>
    <mergeCell ref="A24:F24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C65DECC2572944EAAE3FC73C6E38E9E" ma:contentTypeVersion="15" ma:contentTypeDescription="Create a new document." ma:contentTypeScope="" ma:versionID="381aea3c39b788c48b08bad746aff4de">
  <xsd:schema xmlns:xsd="http://www.w3.org/2001/XMLSchema" xmlns:xs="http://www.w3.org/2001/XMLSchema" xmlns:p="http://schemas.microsoft.com/office/2006/metadata/properties" xmlns:ns2="c38ed3a5-3228-487f-9572-5779dfa7c6e6" xmlns:ns3="9294609f-5914-42ce-b1d9-014cc9304a87" targetNamespace="http://schemas.microsoft.com/office/2006/metadata/properties" ma:root="true" ma:fieldsID="0304dc7235fd5038ef8be28f764ee59e" ns2:_="" ns3:_="">
    <xsd:import namespace="c38ed3a5-3228-487f-9572-5779dfa7c6e6"/>
    <xsd:import namespace="9294609f-5914-42ce-b1d9-014cc9304a8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ObjectDetectorVersions" minOccurs="0"/>
                <xsd:element ref="ns2:MediaServiceSearchPropertie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38ed3a5-3228-487f-9572-5779dfa7c6e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01951fad-a941-496f-8df9-ff635824920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294609f-5914-42ce-b1d9-014cc9304a87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38ed3a5-3228-487f-9572-5779dfa7c6e6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06E4C36-8B79-49AE-8C38-0217DE470D0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38ed3a5-3228-487f-9572-5779dfa7c6e6"/>
    <ds:schemaRef ds:uri="9294609f-5914-42ce-b1d9-014cc9304a8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C8826F7-3F0A-4A5B-B46A-F9C9794BF1AE}">
  <ds:schemaRefs>
    <ds:schemaRef ds:uri="http://schemas.microsoft.com/office/2006/metadata/properties"/>
    <ds:schemaRef ds:uri="http://schemas.microsoft.com/office/infopath/2007/PartnerControls"/>
    <ds:schemaRef ds:uri="c38ed3a5-3228-487f-9572-5779dfa7c6e6"/>
  </ds:schemaRefs>
</ds:datastoreItem>
</file>

<file path=customXml/itemProps3.xml><?xml version="1.0" encoding="utf-8"?>
<ds:datastoreItem xmlns:ds="http://schemas.openxmlformats.org/officeDocument/2006/customXml" ds:itemID="{6E5A323B-E70E-49C8-A68F-C34E52D0270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Downtime Calculator</vt:lpstr>
      <vt:lpstr>How It Works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Jada Ackerman</dc:creator>
  <cp:keywords/>
  <dc:description/>
  <cp:lastModifiedBy>Rachel Strunk</cp:lastModifiedBy>
  <cp:revision/>
  <dcterms:created xsi:type="dcterms:W3CDTF">2026-07-22T12:27:23Z</dcterms:created>
  <dcterms:modified xsi:type="dcterms:W3CDTF">2026-08-21T18:30:19Z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0x0101000C65DECC2572944EAAE3FC73C6E38E9E</vt:lpwstr>
  </property>
  <property fmtid="{D5CDD505-2E9C-101B-9397-08002B2CF9AE}" pid="3" name="MediaServiceImageTags">
    <vt:lpwstr/>
  </property>
</Properties>
</file>